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cargo de equivalencia" sheetId="1" state="visible" r:id="rId3"/>
    <sheet name="Régimen general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<sst xmlns="http://schemas.openxmlformats.org/spreadsheetml/2006/main" count="105" uniqueCount="74">
  <si>
    <t xml:space="preserve">CALCULADORA DE COSTES Y BENEFICIO · AMAZON FBA · RECARGO DE EQUIVALENCIA</t>
  </si>
  <si>
    <t xml:space="preserve">Papá en Amazon · Para quien empieza como autónomo en recargo de equivalencia. Rellena solo las celdas amarillas (texto azul).</t>
  </si>
  <si>
    <t xml:space="preserve">Cómo funciona: no presentas el IVA de tus ventas, así que el precio con IVA es tu ingreso. A cambio, todo lo que compras lleva IVA (la mercancía, además, 5,2 % de recargo) y no lo recuperas. Por eso los costes se meten SIN IVA y la hoja se lo suma.</t>
  </si>
  <si>
    <t xml:space="preserve">Todo el cálculo es por 1 unidad. Los valores amarillos son un EJEMPLO: cámbialos por los de tu producto.</t>
  </si>
  <si>
    <t xml:space="preserve">1. VENTA</t>
  </si>
  <si>
    <t xml:space="preserve">PVP (precio final al cliente, con IVA)</t>
  </si>
  <si>
    <t xml:space="preserve">Precio que ve el cliente en Amazon.es.</t>
  </si>
  <si>
    <t xml:space="preserve">Ingreso por venta</t>
  </si>
  <si>
    <t xml:space="preserve">En recargo de equivalencia no declaras el IVA de la venta: el PVP entero es ingreso tuyo.</t>
  </si>
  <si>
    <t xml:space="preserve">2. IMPUESTOS QUE PAGAS EN TUS COMPRAS</t>
  </si>
  <si>
    <t xml:space="preserve">IVA</t>
  </si>
  <si>
    <t xml:space="preserve">21 % general.</t>
  </si>
  <si>
    <t xml:space="preserve">Recargo de equivalencia (solo en la mercancía)</t>
  </si>
  <si>
    <t xml:space="preserve">5,2 % cuando el IVA es del 21 %. Lo cobra el proveedor en la factura.</t>
  </si>
  <si>
    <t xml:space="preserve">3. PRODUCTO</t>
  </si>
  <si>
    <t xml:space="preserve">Coste del producto SIN IVA (precio del proveedor)</t>
  </si>
  <si>
    <t xml:space="preserve">Base de la factura del proveedor, por unidad.</t>
  </si>
  <si>
    <t xml:space="preserve">Coste del producto con IVA + recargo</t>
  </si>
  <si>
    <t xml:space="preserve">Lo que pagas de verdad por cada unidad.</t>
  </si>
  <si>
    <t xml:space="preserve">Caja / bolsa / etiquetado SIN IVA</t>
  </si>
  <si>
    <t xml:space="preserve">Pon 0 si ya va incluido en el precio del proveedor.</t>
  </si>
  <si>
    <t xml:space="preserve">Caja / bolsa / etiquetado con IVA</t>
  </si>
  <si>
    <t xml:space="preserve">4. ENVÍO AL ALMACÉN DE AMAZON</t>
  </si>
  <si>
    <t xml:space="preserve">Coste de enviar una caja SIN IVA (Seur, hasta 20 kg y 63 cm)</t>
  </si>
  <si>
    <t xml:space="preserve">Tarifa Seur 2026.</t>
  </si>
  <si>
    <t xml:space="preserve">Unidades de tu producto que caben en una caja</t>
  </si>
  <si>
    <t xml:space="preserve">Depende de cada producto: tamaño y peso (máximo 20 kg y 63 cm por caja).</t>
  </si>
  <si>
    <t xml:space="preserve">Envío al almacén por unidad (con IVA)</t>
  </si>
  <si>
    <t xml:space="preserve">Coste de la caja con IVA ÷ unidades por caja.</t>
  </si>
  <si>
    <t xml:space="preserve">5. AMAZON</t>
  </si>
  <si>
    <t xml:space="preserve">Comisión por venta (%)</t>
  </si>
  <si>
    <t xml:space="preserve">15 % en la mayoría de categorías. Revisa la tuya en Seller Central.</t>
  </si>
  <si>
    <t xml:space="preserve">Comisión por venta con IVA (€)</t>
  </si>
  <si>
    <t xml:space="preserve">Amazon la calcula sobre el precio con IVA y le suma el IVA de su servicio, que en recargo no recuperas.</t>
  </si>
  <si>
    <t xml:space="preserve">Tarifa logística FBA por unidad SIN IVA</t>
  </si>
  <si>
    <t xml:space="preserve">Según tamaño y peso (calculadora de ingresos de Amazon).</t>
  </si>
  <si>
    <t xml:space="preserve">Tarifa logística FBA con IVA</t>
  </si>
  <si>
    <t xml:space="preserve">6. PUBLICIDAD</t>
  </si>
  <si>
    <t xml:space="preserve">Publicidad (PPC) por unidad SIN IVA</t>
  </si>
  <si>
    <t xml:space="preserve">Gasto en anuncios del mes ÷ unidades vendidas.</t>
  </si>
  <si>
    <t xml:space="preserve">Publicidad por unidad con IVA</t>
  </si>
  <si>
    <t xml:space="preserve">7. RESULTADO POR 1 UNIDAD</t>
  </si>
  <si>
    <t xml:space="preserve">Total costes (1 unidad)</t>
  </si>
  <si>
    <t xml:space="preserve">Producto + caja + envío + comisión + FBA + publicidad, con sus impuestos.</t>
  </si>
  <si>
    <t xml:space="preserve">BENEFICIO NETO (1 unidad)</t>
  </si>
  <si>
    <t xml:space="preserve">Ingreso − total costes. Antes del IRPF.</t>
  </si>
  <si>
    <t xml:space="preserve">Margen sobre PVP</t>
  </si>
  <si>
    <t xml:space="preserve">Inversión (1 unidad: producto + caja + envío)</t>
  </si>
  <si>
    <t xml:space="preserve">Lo que pones de tu bolsillo antes de vender.</t>
  </si>
  <si>
    <t xml:space="preserve">ROI (beneficio ÷ inversión)</t>
  </si>
  <si>
    <t xml:space="preserve">Cuánto te devuelve cada euro invertido en mercancía.</t>
  </si>
  <si>
    <t xml:space="preserve">Aviso: el recargo de equivalencia se aplica a comerciantes minoristas que venden sin transformar el producto. Confirma con tu gestor que es tu caso. Herramienta orientativa: las tarifas de Amazon cambian.</t>
  </si>
  <si>
    <t xml:space="preserve">CALCULADORA DE COSTES Y BENEFICIO · AMAZON FBA · RÉGIMEN GENERAL DE IVA</t>
  </si>
  <si>
    <t xml:space="preserve">Papá en Amazon · Para autónomos en régimen general o sociedades. Rellena solo las celdas amarillas (texto azul).</t>
  </si>
  <si>
    <t xml:space="preserve">Cómo funciona: presentas el IVA cada trimestre. El IVA que cobras al cliente no es tuyo (lo ingresas a Hacienda) y el IVA de tus compras lo recuperas. Por eso todo se calcula SIN IVA.</t>
  </si>
  <si>
    <t xml:space="preserve">Ingreso por venta (sin IVA)</t>
  </si>
  <si>
    <t xml:space="preserve">PVP sin el IVA, que ingresas a Hacienda.</t>
  </si>
  <si>
    <t xml:space="preserve">2. IVA</t>
  </si>
  <si>
    <t xml:space="preserve">Recargo de equivalencia</t>
  </si>
  <si>
    <t xml:space="preserve">No aplica</t>
  </si>
  <si>
    <t xml:space="preserve">En régimen general no hay recargo.</t>
  </si>
  <si>
    <t xml:space="preserve">Coste del producto</t>
  </si>
  <si>
    <t xml:space="preserve">El IVA de la factura lo recuperas: tu coste es la base.</t>
  </si>
  <si>
    <t xml:space="preserve">Caja / bolsa / etiquetado</t>
  </si>
  <si>
    <t xml:space="preserve">Envío al almacén por unidad</t>
  </si>
  <si>
    <t xml:space="preserve">Coste de la caja ÷ unidades por caja.</t>
  </si>
  <si>
    <t xml:space="preserve">Comisión por venta (€)</t>
  </si>
  <si>
    <t xml:space="preserve">Amazon la calcula sobre el precio con IVA. El IVA de su servicio lo recuperas.</t>
  </si>
  <si>
    <t xml:space="preserve">Tarifa logística FBA</t>
  </si>
  <si>
    <t xml:space="preserve">Publicidad por unidad</t>
  </si>
  <si>
    <t xml:space="preserve">Producto + caja + envío + comisión + FBA + publicidad, sin IVA.</t>
  </si>
  <si>
    <t xml:space="preserve">Ingreso sin IVA − total costes. Antes del IRPF o del Impuesto de Sociedades.</t>
  </si>
  <si>
    <t xml:space="preserve">Lo que pones de tu bolsillo antes de vender (sin IVA).</t>
  </si>
  <si>
    <t xml:space="preserve">Aviso: herramienta orientativa. Las tarifas de Amazon cambian; compruébalas en Seller Central. Para impuestos, consulta a tu gestor.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</si>
</sst>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&quot; €&quot;;\-#,##0.00&quot; €&quot;;\-"/>
    <numFmt numFmtId="166" formatCode="0.0%;\-0.0%;\-"/>
    <numFmt numFmtId="167" formatCode="0"/>
    <numFmt numFmtId="168" formatCode="@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153D82"/>
      <name val="Arial"/>
      <family val="0"/>
      <charset val="1"/>
    </font>
    <font>
      <i val="true"/>
      <sz val="10"/>
      <color rgb="FF555555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1"/>
      <name val="Arial"/>
      <family val="0"/>
      <charset val="1"/>
    </font>
    <font>
      <sz val="11"/>
      <color rgb="FF0000FF"/>
      <name val="Arial"/>
      <family val="0"/>
      <charset val="1"/>
    </font>
    <font>
      <sz val="9"/>
      <color rgb="FF555555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i val="true"/>
      <sz val="9"/>
      <color rgb="FF888888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53D82"/>
        <bgColor rgb="FF333399"/>
      </patternFill>
    </fill>
    <fill>
      <patternFill patternType="solid">
        <fgColor rgb="FFFFF2B3"/>
        <bgColor rgb="FFFFFF99"/>
      </patternFill>
    </fill>
    <fill>
      <patternFill patternType="solid">
        <fgColor rgb="FFE8EEF8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C9D2E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88888"/>
      <rgbColor rgb="FF9999FF"/>
      <rgbColor rgb="FF993366"/>
      <rgbColor rgb="FFFFF2B3"/>
      <rgbColor rgb="FFE8EEF8"/>
      <rgbColor rgb="FF660066"/>
      <rgbColor rgb="FFFF8080"/>
      <rgbColor rgb="FF0066CC"/>
      <rgbColor rgb="FFC9D2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153D82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4"/>
    <col collapsed="false" customWidth="true" hidden="false" outlineLevel="0" max="2" min="2" style="0" width="16"/>
    <col collapsed="false" customWidth="true" hidden="false" outlineLevel="0" max="3" min="3" style="0" width="72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42" hidden="false" customHeight="true" outlineLevel="0" collapsed="false">
      <c r="A3" s="3" t="s">
        <v>2</v>
      </c>
      <c r="B3" s="3"/>
      <c r="C3" s="3"/>
    </row>
    <row r="4" customFormat="false" ht="15" hidden="false" customHeight="false" outlineLevel="0" collapsed="false">
      <c r="A4" s="2" t="s">
        <v>3</v>
      </c>
    </row>
    <row r="6" customFormat="false" ht="15" hidden="false" customHeight="false" outlineLevel="0" collapsed="false">
      <c r="A6" s="4" t="s">
        <v>4</v>
      </c>
      <c r="B6" s="5"/>
      <c r="C6" s="5"/>
    </row>
    <row r="7" customFormat="false" ht="15" hidden="false" customHeight="false" outlineLevel="0" collapsed="false">
      <c r="A7" s="6" t="s">
        <v>5</v>
      </c>
      <c r="B7" s="7" t="n">
        <v>39.95</v>
      </c>
      <c r="C7" s="8" t="s">
        <v>6</v>
      </c>
    </row>
    <row r="8" customFormat="false" ht="15" hidden="false" customHeight="false" outlineLevel="0" collapsed="false">
      <c r="A8" s="6" t="s">
        <v>7</v>
      </c>
      <c r="B8" s="9" t="n">
        <f aca="false">B7</f>
        <v>39.95</v>
      </c>
      <c r="C8" s="8" t="s">
        <v>8</v>
      </c>
    </row>
    <row r="10" customFormat="false" ht="15" hidden="false" customHeight="false" outlineLevel="0" collapsed="false">
      <c r="A10" s="4" t="s">
        <v>9</v>
      </c>
      <c r="B10" s="5"/>
      <c r="C10" s="5"/>
    </row>
    <row r="11" customFormat="false" ht="15" hidden="false" customHeight="false" outlineLevel="0" collapsed="false">
      <c r="A11" s="6" t="s">
        <v>10</v>
      </c>
      <c r="B11" s="10" t="n">
        <v>0.21</v>
      </c>
      <c r="C11" s="8" t="s">
        <v>11</v>
      </c>
    </row>
    <row r="12" customFormat="false" ht="15" hidden="false" customHeight="false" outlineLevel="0" collapsed="false">
      <c r="A12" s="6" t="s">
        <v>12</v>
      </c>
      <c r="B12" s="10" t="n">
        <v>0.052</v>
      </c>
      <c r="C12" s="8" t="s">
        <v>13</v>
      </c>
    </row>
    <row r="14" customFormat="false" ht="15" hidden="false" customHeight="false" outlineLevel="0" collapsed="false">
      <c r="A14" s="4" t="s">
        <v>14</v>
      </c>
      <c r="B14" s="5"/>
      <c r="C14" s="5"/>
    </row>
    <row r="15" customFormat="false" ht="15" hidden="false" customHeight="false" outlineLevel="0" collapsed="false">
      <c r="A15" s="6" t="s">
        <v>15</v>
      </c>
      <c r="B15" s="7" t="n">
        <v>9.1</v>
      </c>
      <c r="C15" s="8" t="s">
        <v>16</v>
      </c>
    </row>
    <row r="16" customFormat="false" ht="15" hidden="false" customHeight="false" outlineLevel="0" collapsed="false">
      <c r="A16" s="6" t="s">
        <v>17</v>
      </c>
      <c r="B16" s="9" t="n">
        <f aca="false">B15*(1+B11+B12)</f>
        <v>11.4842</v>
      </c>
      <c r="C16" s="8" t="s">
        <v>18</v>
      </c>
    </row>
    <row r="17" customFormat="false" ht="15" hidden="false" customHeight="false" outlineLevel="0" collapsed="false">
      <c r="A17" s="6" t="s">
        <v>19</v>
      </c>
      <c r="B17" s="7" t="n">
        <v>0</v>
      </c>
      <c r="C17" s="8" t="s">
        <v>20</v>
      </c>
    </row>
    <row r="18" customFormat="false" ht="15" hidden="false" customHeight="false" outlineLevel="0" collapsed="false">
      <c r="A18" s="6" t="s">
        <v>21</v>
      </c>
      <c r="B18" s="9" t="n">
        <f aca="false">B17*(1+B11)</f>
        <v>0</v>
      </c>
      <c r="C18" s="8"/>
    </row>
    <row r="20" customFormat="false" ht="15" hidden="false" customHeight="false" outlineLevel="0" collapsed="false">
      <c r="A20" s="4" t="s">
        <v>22</v>
      </c>
      <c r="B20" s="5"/>
      <c r="C20" s="5"/>
    </row>
    <row r="21" customFormat="false" ht="15" hidden="false" customHeight="false" outlineLevel="0" collapsed="false">
      <c r="A21" s="6" t="s">
        <v>23</v>
      </c>
      <c r="B21" s="7" t="n">
        <v>4.5</v>
      </c>
      <c r="C21" s="8" t="s">
        <v>24</v>
      </c>
    </row>
    <row r="22" customFormat="false" ht="15" hidden="false" customHeight="false" outlineLevel="0" collapsed="false">
      <c r="A22" s="6" t="s">
        <v>25</v>
      </c>
      <c r="B22" s="11" t="n">
        <v>5</v>
      </c>
      <c r="C22" s="8" t="s">
        <v>26</v>
      </c>
    </row>
    <row r="23" customFormat="false" ht="15" hidden="false" customHeight="false" outlineLevel="0" collapsed="false">
      <c r="A23" s="6" t="s">
        <v>27</v>
      </c>
      <c r="B23" s="9" t="n">
        <f aca="false">IF(B22&gt;0,B21*(1+B11)/B22,0)</f>
        <v>1.089</v>
      </c>
      <c r="C23" s="8" t="s">
        <v>28</v>
      </c>
    </row>
    <row r="25" customFormat="false" ht="15" hidden="false" customHeight="false" outlineLevel="0" collapsed="false">
      <c r="A25" s="4" t="s">
        <v>29</v>
      </c>
      <c r="B25" s="5"/>
      <c r="C25" s="5"/>
    </row>
    <row r="26" customFormat="false" ht="15" hidden="false" customHeight="false" outlineLevel="0" collapsed="false">
      <c r="A26" s="6" t="s">
        <v>30</v>
      </c>
      <c r="B26" s="10" t="n">
        <v>0.15</v>
      </c>
      <c r="C26" s="8" t="s">
        <v>31</v>
      </c>
    </row>
    <row r="27" customFormat="false" ht="22.35" hidden="false" customHeight="false" outlineLevel="0" collapsed="false">
      <c r="A27" s="6" t="s">
        <v>32</v>
      </c>
      <c r="B27" s="9" t="n">
        <f aca="false">B7*B26*(1+B11)</f>
        <v>7.250925</v>
      </c>
      <c r="C27" s="8" t="s">
        <v>33</v>
      </c>
    </row>
    <row r="28" customFormat="false" ht="15" hidden="false" customHeight="false" outlineLevel="0" collapsed="false">
      <c r="A28" s="6" t="s">
        <v>34</v>
      </c>
      <c r="B28" s="7" t="n">
        <v>7.55</v>
      </c>
      <c r="C28" s="8" t="s">
        <v>35</v>
      </c>
    </row>
    <row r="29" customFormat="false" ht="15" hidden="false" customHeight="false" outlineLevel="0" collapsed="false">
      <c r="A29" s="6" t="s">
        <v>36</v>
      </c>
      <c r="B29" s="9" t="n">
        <f aca="false">B28*(1+B11)</f>
        <v>9.1355</v>
      </c>
      <c r="C29" s="8"/>
    </row>
    <row r="31" customFormat="false" ht="15" hidden="false" customHeight="false" outlineLevel="0" collapsed="false">
      <c r="A31" s="4" t="s">
        <v>37</v>
      </c>
      <c r="B31" s="5"/>
      <c r="C31" s="5"/>
    </row>
    <row r="32" customFormat="false" ht="15" hidden="false" customHeight="false" outlineLevel="0" collapsed="false">
      <c r="A32" s="6" t="s">
        <v>38</v>
      </c>
      <c r="B32" s="7" t="n">
        <v>2.07</v>
      </c>
      <c r="C32" s="8" t="s">
        <v>39</v>
      </c>
    </row>
    <row r="33" customFormat="false" ht="15" hidden="false" customHeight="false" outlineLevel="0" collapsed="false">
      <c r="A33" s="6" t="s">
        <v>40</v>
      </c>
      <c r="B33" s="9" t="n">
        <f aca="false">B32*(1+B11)</f>
        <v>2.5047</v>
      </c>
      <c r="C33" s="8"/>
    </row>
    <row r="35" customFormat="false" ht="15" hidden="false" customHeight="false" outlineLevel="0" collapsed="false">
      <c r="A35" s="4" t="s">
        <v>41</v>
      </c>
      <c r="B35" s="5"/>
      <c r="C35" s="5"/>
    </row>
    <row r="36" customFormat="false" ht="15" hidden="false" customHeight="false" outlineLevel="0" collapsed="false">
      <c r="A36" s="12" t="s">
        <v>42</v>
      </c>
      <c r="B36" s="13" t="n">
        <f aca="false">B16+B18+B23+B27+B29+B33</f>
        <v>31.464325</v>
      </c>
      <c r="C36" s="14" t="s">
        <v>43</v>
      </c>
    </row>
    <row r="37" customFormat="false" ht="15" hidden="false" customHeight="false" outlineLevel="0" collapsed="false">
      <c r="A37" s="12" t="s">
        <v>44</v>
      </c>
      <c r="B37" s="13" t="n">
        <f aca="false">B8-B36</f>
        <v>8.485675</v>
      </c>
      <c r="C37" s="14" t="s">
        <v>45</v>
      </c>
    </row>
    <row r="38" customFormat="false" ht="15" hidden="false" customHeight="false" outlineLevel="0" collapsed="false">
      <c r="A38" s="15" t="s">
        <v>46</v>
      </c>
      <c r="B38" s="16" t="n">
        <f aca="false">IF(B7&gt;0,B37/B7,0)</f>
        <v>0.212407384230288</v>
      </c>
      <c r="C38" s="14"/>
    </row>
    <row r="39" customFormat="false" ht="15" hidden="false" customHeight="false" outlineLevel="0" collapsed="false">
      <c r="A39" s="15" t="s">
        <v>47</v>
      </c>
      <c r="B39" s="17" t="n">
        <f aca="false">B16+B18+B23</f>
        <v>12.5732</v>
      </c>
      <c r="C39" s="14" t="s">
        <v>48</v>
      </c>
    </row>
    <row r="40" customFormat="false" ht="15" hidden="false" customHeight="false" outlineLevel="0" collapsed="false">
      <c r="A40" s="12" t="s">
        <v>49</v>
      </c>
      <c r="B40" s="18" t="n">
        <f aca="false">IF(B39&gt;0,B37/B39,0)</f>
        <v>0.674901775204403</v>
      </c>
      <c r="C40" s="14" t="s">
        <v>50</v>
      </c>
    </row>
    <row r="42" customFormat="false" ht="30" hidden="false" customHeight="true" outlineLevel="0" collapsed="false">
      <c r="A42" s="19" t="s">
        <v>51</v>
      </c>
      <c r="B42" s="19"/>
      <c r="C42" s="19"/>
    </row>
  </sheetData>
  <mergeCells count="2">
    <mergeCell ref="A3:C3"/>
    <mergeCell ref="A42:C4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4"/>
    <col collapsed="false" customWidth="true" hidden="false" outlineLevel="0" max="2" min="2" style="0" width="16"/>
    <col collapsed="false" customWidth="true" hidden="false" outlineLevel="0" max="3" min="3" style="0" width="72"/>
  </cols>
  <sheetData>
    <row r="1" customFormat="false" ht="17.35" hidden="false" customHeight="false" outlineLevel="0" collapsed="false">
      <c r="A1" s="1" t="s">
        <v>52</v>
      </c>
    </row>
    <row r="2" customFormat="false" ht="15" hidden="false" customHeight="false" outlineLevel="0" collapsed="false">
      <c r="A2" s="2" t="s">
        <v>53</v>
      </c>
    </row>
    <row r="3" customFormat="false" ht="42" hidden="false" customHeight="true" outlineLevel="0" collapsed="false">
      <c r="A3" s="3" t="s">
        <v>54</v>
      </c>
      <c r="B3" s="3"/>
      <c r="C3" s="3"/>
    </row>
    <row r="4" customFormat="false" ht="15" hidden="false" customHeight="false" outlineLevel="0" collapsed="false">
      <c r="A4" s="2" t="s">
        <v>3</v>
      </c>
    </row>
    <row r="6" customFormat="false" ht="15" hidden="false" customHeight="false" outlineLevel="0" collapsed="false">
      <c r="A6" s="4" t="s">
        <v>4</v>
      </c>
      <c r="B6" s="5"/>
      <c r="C6" s="5"/>
    </row>
    <row r="7" customFormat="false" ht="15" hidden="false" customHeight="false" outlineLevel="0" collapsed="false">
      <c r="A7" s="6" t="s">
        <v>5</v>
      </c>
      <c r="B7" s="7" t="n">
        <v>39.95</v>
      </c>
      <c r="C7" s="8" t="s">
        <v>6</v>
      </c>
    </row>
    <row r="8" customFormat="false" ht="15" hidden="false" customHeight="false" outlineLevel="0" collapsed="false">
      <c r="A8" s="6" t="s">
        <v>55</v>
      </c>
      <c r="B8" s="9" t="n">
        <f aca="false">B7/(1+B11)</f>
        <v>33.0165289256198</v>
      </c>
      <c r="C8" s="8" t="s">
        <v>56</v>
      </c>
    </row>
    <row r="10" customFormat="false" ht="15" hidden="false" customHeight="false" outlineLevel="0" collapsed="false">
      <c r="A10" s="4" t="s">
        <v>57</v>
      </c>
      <c r="B10" s="5"/>
      <c r="C10" s="5"/>
    </row>
    <row r="11" customFormat="false" ht="15" hidden="false" customHeight="false" outlineLevel="0" collapsed="false">
      <c r="A11" s="6" t="s">
        <v>10</v>
      </c>
      <c r="B11" s="10" t="n">
        <v>0.21</v>
      </c>
      <c r="C11" s="8" t="s">
        <v>11</v>
      </c>
    </row>
    <row r="12" customFormat="false" ht="15" hidden="false" customHeight="false" outlineLevel="0" collapsed="false">
      <c r="A12" s="6" t="s">
        <v>58</v>
      </c>
      <c r="B12" s="20" t="s">
        <v>59</v>
      </c>
      <c r="C12" s="8" t="s">
        <v>60</v>
      </c>
    </row>
    <row r="14" customFormat="false" ht="15" hidden="false" customHeight="false" outlineLevel="0" collapsed="false">
      <c r="A14" s="4" t="s">
        <v>14</v>
      </c>
      <c r="B14" s="5"/>
      <c r="C14" s="5"/>
    </row>
    <row r="15" customFormat="false" ht="15" hidden="false" customHeight="false" outlineLevel="0" collapsed="false">
      <c r="A15" s="6" t="s">
        <v>15</v>
      </c>
      <c r="B15" s="7" t="n">
        <v>9.1</v>
      </c>
      <c r="C15" s="8" t="s">
        <v>16</v>
      </c>
    </row>
    <row r="16" customFormat="false" ht="15" hidden="false" customHeight="false" outlineLevel="0" collapsed="false">
      <c r="A16" s="6" t="s">
        <v>61</v>
      </c>
      <c r="B16" s="9" t="n">
        <f aca="false">B15</f>
        <v>9.1</v>
      </c>
      <c r="C16" s="8" t="s">
        <v>62</v>
      </c>
    </row>
    <row r="17" customFormat="false" ht="15" hidden="false" customHeight="false" outlineLevel="0" collapsed="false">
      <c r="A17" s="6" t="s">
        <v>19</v>
      </c>
      <c r="B17" s="7" t="n">
        <v>0</v>
      </c>
      <c r="C17" s="8" t="s">
        <v>20</v>
      </c>
    </row>
    <row r="18" customFormat="false" ht="15" hidden="false" customHeight="false" outlineLevel="0" collapsed="false">
      <c r="A18" s="6" t="s">
        <v>63</v>
      </c>
      <c r="B18" s="9" t="n">
        <f aca="false">B17</f>
        <v>0</v>
      </c>
      <c r="C18" s="8"/>
    </row>
    <row r="20" customFormat="false" ht="15" hidden="false" customHeight="false" outlineLevel="0" collapsed="false">
      <c r="A20" s="4" t="s">
        <v>22</v>
      </c>
      <c r="B20" s="5"/>
      <c r="C20" s="5"/>
    </row>
    <row r="21" customFormat="false" ht="15" hidden="false" customHeight="false" outlineLevel="0" collapsed="false">
      <c r="A21" s="6" t="s">
        <v>23</v>
      </c>
      <c r="B21" s="7" t="n">
        <v>4.5</v>
      </c>
      <c r="C21" s="8" t="s">
        <v>24</v>
      </c>
    </row>
    <row r="22" customFormat="false" ht="15" hidden="false" customHeight="false" outlineLevel="0" collapsed="false">
      <c r="A22" s="6" t="s">
        <v>25</v>
      </c>
      <c r="B22" s="11" t="n">
        <v>5</v>
      </c>
      <c r="C22" s="8" t="s">
        <v>26</v>
      </c>
    </row>
    <row r="23" customFormat="false" ht="15" hidden="false" customHeight="false" outlineLevel="0" collapsed="false">
      <c r="A23" s="6" t="s">
        <v>64</v>
      </c>
      <c r="B23" s="9" t="n">
        <f aca="false">IF(B22&gt;0,B21/B22,0)</f>
        <v>0.9</v>
      </c>
      <c r="C23" s="8" t="s">
        <v>65</v>
      </c>
    </row>
    <row r="25" customFormat="false" ht="15" hidden="false" customHeight="false" outlineLevel="0" collapsed="false">
      <c r="A25" s="4" t="s">
        <v>29</v>
      </c>
      <c r="B25" s="5"/>
      <c r="C25" s="5"/>
    </row>
    <row r="26" customFormat="false" ht="15" hidden="false" customHeight="false" outlineLevel="0" collapsed="false">
      <c r="A26" s="6" t="s">
        <v>30</v>
      </c>
      <c r="B26" s="10" t="n">
        <v>0.15</v>
      </c>
      <c r="C26" s="8" t="s">
        <v>31</v>
      </c>
    </row>
    <row r="27" customFormat="false" ht="15" hidden="false" customHeight="false" outlineLevel="0" collapsed="false">
      <c r="A27" s="6" t="s">
        <v>66</v>
      </c>
      <c r="B27" s="9" t="n">
        <f aca="false">B7*B26</f>
        <v>5.9925</v>
      </c>
      <c r="C27" s="8" t="s">
        <v>67</v>
      </c>
    </row>
    <row r="28" customFormat="false" ht="15" hidden="false" customHeight="false" outlineLevel="0" collapsed="false">
      <c r="A28" s="6" t="s">
        <v>34</v>
      </c>
      <c r="B28" s="7" t="n">
        <v>7.55</v>
      </c>
      <c r="C28" s="8" t="s">
        <v>35</v>
      </c>
    </row>
    <row r="29" customFormat="false" ht="15" hidden="false" customHeight="false" outlineLevel="0" collapsed="false">
      <c r="A29" s="6" t="s">
        <v>68</v>
      </c>
      <c r="B29" s="9" t="n">
        <f aca="false">B28</f>
        <v>7.55</v>
      </c>
      <c r="C29" s="8"/>
    </row>
    <row r="31" customFormat="false" ht="15" hidden="false" customHeight="false" outlineLevel="0" collapsed="false">
      <c r="A31" s="4" t="s">
        <v>37</v>
      </c>
      <c r="B31" s="5"/>
      <c r="C31" s="5"/>
    </row>
    <row r="32" customFormat="false" ht="15" hidden="false" customHeight="false" outlineLevel="0" collapsed="false">
      <c r="A32" s="6" t="s">
        <v>38</v>
      </c>
      <c r="B32" s="7" t="n">
        <v>2.07</v>
      </c>
      <c r="C32" s="8" t="s">
        <v>39</v>
      </c>
    </row>
    <row r="33" customFormat="false" ht="15" hidden="false" customHeight="false" outlineLevel="0" collapsed="false">
      <c r="A33" s="6" t="s">
        <v>69</v>
      </c>
      <c r="B33" s="9" t="n">
        <f aca="false">B32</f>
        <v>2.07</v>
      </c>
      <c r="C33" s="8"/>
    </row>
    <row r="35" customFormat="false" ht="15" hidden="false" customHeight="false" outlineLevel="0" collapsed="false">
      <c r="A35" s="4" t="s">
        <v>41</v>
      </c>
      <c r="B35" s="5"/>
      <c r="C35" s="5"/>
    </row>
    <row r="36" customFormat="false" ht="15" hidden="false" customHeight="false" outlineLevel="0" collapsed="false">
      <c r="A36" s="12" t="s">
        <v>42</v>
      </c>
      <c r="B36" s="13" t="n">
        <f aca="false">B16+B18+B23+B27+B29+B33</f>
        <v>25.6125</v>
      </c>
      <c r="C36" s="14" t="s">
        <v>70</v>
      </c>
    </row>
    <row r="37" customFormat="false" ht="15" hidden="false" customHeight="false" outlineLevel="0" collapsed="false">
      <c r="A37" s="12" t="s">
        <v>44</v>
      </c>
      <c r="B37" s="13" t="n">
        <f aca="false">B8-B36</f>
        <v>7.40402892561984</v>
      </c>
      <c r="C37" s="14" t="s">
        <v>71</v>
      </c>
    </row>
    <row r="38" customFormat="false" ht="15" hidden="false" customHeight="false" outlineLevel="0" collapsed="false">
      <c r="A38" s="15" t="s">
        <v>46</v>
      </c>
      <c r="B38" s="16" t="n">
        <f aca="false">IF(B7&gt;0,B37/B7,0)</f>
        <v>0.185332388626279</v>
      </c>
      <c r="C38" s="14"/>
    </row>
    <row r="39" customFormat="false" ht="15" hidden="false" customHeight="false" outlineLevel="0" collapsed="false">
      <c r="A39" s="15" t="s">
        <v>47</v>
      </c>
      <c r="B39" s="17" t="n">
        <f aca="false">B16+B18+B23</f>
        <v>10</v>
      </c>
      <c r="C39" s="14" t="s">
        <v>72</v>
      </c>
    </row>
    <row r="40" customFormat="false" ht="15" hidden="false" customHeight="false" outlineLevel="0" collapsed="false">
      <c r="A40" s="12" t="s">
        <v>49</v>
      </c>
      <c r="B40" s="18" t="n">
        <f aca="false">IF(B39&gt;0,B37/B39,0)</f>
        <v>0.740402892561984</v>
      </c>
      <c r="C40" s="14" t="s">
        <v>50</v>
      </c>
    </row>
    <row r="42" customFormat="false" ht="30" hidden="false" customHeight="true" outlineLevel="0" collapsed="false">
      <c r="A42" s="19" t="s">
        <v>73</v>
      </c>
      <c r="B42" s="19"/>
      <c r="C42" s="19"/>
    </row>
  </sheetData>
  <mergeCells count="2">
    <mergeCell ref="A3:C3"/>
    <mergeCell ref="A42:C4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2026-10-31T20:41:10Z</dcterms:created>
  <dc:creator>openpyxl</dc:creator>
  <dc:description/>
  <dc:language>en-US</dc:language>
  <cp:lastModifiedBy/>
  <dcterms:modified xsi:type="dcterms:W3CDTF">2026-10-31T20:41:10Z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